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adtraynor/Dropbox/The Outlook Group Pty Ltd/Trading T Zero &amp; T ZeroPlus Business/T Zero &amp; T ZeroPlus/1 Aussie TEPs/IT Dvelopment/WEB Maintenance/7-3-25 Update/"/>
    </mc:Choice>
  </mc:AlternateContent>
  <xr:revisionPtr revIDLastSave="0" documentId="8_{12944904-0493-DB4B-8129-B42DE8E523EA}" xr6:coauthVersionLast="47" xr6:coauthVersionMax="47" xr10:uidLastSave="{00000000-0000-0000-0000-000000000000}"/>
  <bookViews>
    <workbookView xWindow="0" yWindow="500" windowWidth="39980" windowHeight="21560" activeTab="1" xr2:uid="{00000000-000D-0000-FFFF-FFFF00000000}"/>
  </bookViews>
  <sheets>
    <sheet name="5 Year TEP" sheetId="1" r:id="rId1"/>
    <sheet name="10 Year TEP" sheetId="8" r:id="rId2"/>
  </sheets>
  <definedNames>
    <definedName name="_xlnm.Print_Area" localSheetId="1">'10 Year TEP'!$A$1:$M$25</definedName>
    <definedName name="_xlnm.Print_Area" localSheetId="0">'5 Year TEP'!$A$1:$M$20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1" l="1"/>
  <c r="C11" i="1" s="1"/>
  <c r="F5" i="1"/>
  <c r="F11" i="1" s="1"/>
  <c r="I5" i="1"/>
  <c r="I7" i="1" s="1"/>
  <c r="L5" i="1"/>
  <c r="L11" i="1" s="1"/>
  <c r="C16" i="8"/>
  <c r="F16" i="8"/>
  <c r="I16" i="8"/>
  <c r="L16" i="8"/>
  <c r="C18" i="8"/>
  <c r="F18" i="8"/>
  <c r="I18" i="8"/>
  <c r="L18" i="8"/>
  <c r="I11" i="1" l="1"/>
  <c r="C7" i="1"/>
  <c r="C9" i="1" s="1"/>
  <c r="C12" i="1" s="1"/>
  <c r="L7" i="1"/>
  <c r="L9" i="1" s="1"/>
  <c r="L12" i="1" s="1"/>
  <c r="F7" i="1"/>
  <c r="F9" i="1" s="1"/>
  <c r="F12" i="1" s="1"/>
  <c r="F13" i="1" s="1"/>
  <c r="I9" i="1"/>
  <c r="I12" i="1" l="1"/>
  <c r="I15" i="1" s="1"/>
  <c r="I17" i="1" s="1"/>
  <c r="C15" i="1"/>
  <c r="C17" i="1" s="1"/>
  <c r="C13" i="1"/>
  <c r="F15" i="1"/>
  <c r="F17" i="1" s="1"/>
  <c r="L13" i="1"/>
  <c r="L15" i="1"/>
  <c r="L17" i="1" s="1"/>
  <c r="I13" i="1" l="1"/>
</calcChain>
</file>

<file path=xl/sharedStrings.xml><?xml version="1.0" encoding="utf-8"?>
<sst xmlns="http://schemas.openxmlformats.org/spreadsheetml/2006/main" count="35" uniqueCount="13">
  <si>
    <t>Investment</t>
  </si>
  <si>
    <t>Rebate</t>
  </si>
  <si>
    <t>Post Tax Yield</t>
  </si>
  <si>
    <t>Post Tax Return</t>
  </si>
  <si>
    <t>Pre Tax Return Required From Bond Investment</t>
  </si>
  <si>
    <t>Tax Exempt Gains</t>
  </si>
  <si>
    <t xml:space="preserve">Life Company Cash  Yield </t>
  </si>
  <si>
    <t>Tax Results</t>
  </si>
  <si>
    <t>Pre-Tax Yield Achieved</t>
  </si>
  <si>
    <t>Personal Investor</t>
  </si>
  <si>
    <t>Tax (Inc Medicare)</t>
  </si>
  <si>
    <t xml:space="preserve">Aussie TEPs             5 Year </t>
  </si>
  <si>
    <t xml:space="preserve">Aussie TEPs             10 Year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</si>
</sst>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0.0%"/>
  </numFmts>
  <fonts count="11" x14ac:knownFonts="1"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8"/>
      <color indexed="10"/>
      <name val="Arial"/>
      <family val="2"/>
    </font>
    <font>
      <b/>
      <sz val="22"/>
      <name val="Arial"/>
      <family val="2"/>
    </font>
    <font>
      <b/>
      <u/>
      <sz val="24"/>
      <name val="Arial"/>
      <family val="2"/>
    </font>
    <font>
      <b/>
      <sz val="24"/>
      <color rgb="FFFF0000"/>
      <name val="Arial"/>
      <family val="2"/>
    </font>
    <font>
      <b/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9" fontId="1" fillId="0" borderId="0" xfId="2"/>
    <xf numFmtId="0" fontId="4" fillId="0" borderId="0" xfId="0" applyFont="1"/>
    <xf numFmtId="0" fontId="5" fillId="0" borderId="0" xfId="0" applyFont="1"/>
    <xf numFmtId="164" fontId="4" fillId="0" borderId="0" xfId="1" applyFont="1"/>
    <xf numFmtId="165" fontId="6" fillId="0" borderId="0" xfId="2" applyNumberFormat="1" applyFont="1"/>
    <xf numFmtId="164" fontId="4" fillId="0" borderId="0" xfId="0" applyNumberFormat="1" applyFont="1"/>
    <xf numFmtId="164" fontId="4" fillId="0" borderId="1" xfId="0" applyNumberFormat="1" applyFont="1" applyBorder="1"/>
    <xf numFmtId="10" fontId="4" fillId="0" borderId="0" xfId="0" applyNumberFormat="1" applyFont="1"/>
    <xf numFmtId="9" fontId="4" fillId="0" borderId="0" xfId="2" applyFont="1"/>
    <xf numFmtId="10" fontId="7" fillId="0" borderId="0" xfId="2" applyNumberFormat="1" applyFont="1"/>
    <xf numFmtId="0" fontId="7" fillId="0" borderId="0" xfId="0" applyFont="1"/>
    <xf numFmtId="0" fontId="4" fillId="2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0" fontId="4" fillId="0" borderId="0" xfId="2" applyNumberFormat="1" applyFont="1"/>
    <xf numFmtId="0" fontId="8" fillId="2" borderId="2" xfId="0" applyFont="1" applyFill="1" applyBorder="1"/>
    <xf numFmtId="0" fontId="4" fillId="0" borderId="0" xfId="0" applyFont="1" applyAlignment="1">
      <alignment wrapText="1"/>
    </xf>
    <xf numFmtId="0" fontId="9" fillId="0" borderId="0" xfId="0" applyFont="1"/>
    <xf numFmtId="10" fontId="10" fillId="0" borderId="0" xfId="2" applyNumberFormat="1" applyFont="1"/>
    <xf numFmtId="0" fontId="10" fillId="0" borderId="0" xfId="0" applyFont="1"/>
  </cellXfs>
  <cellStyles count="27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  <cellStyle name="Per 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15</xdr:row>
      <xdr:rowOff>88900</xdr:rowOff>
    </xdr:from>
    <xdr:to>
      <xdr:col>3</xdr:col>
      <xdr:colOff>170180</xdr:colOff>
      <xdr:row>18</xdr:row>
      <xdr:rowOff>48260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023100" y="4597400"/>
          <a:ext cx="1465580" cy="822960"/>
        </a:xfrm>
        <a:prstGeom prst="ellipse">
          <a:avLst/>
        </a:prstGeom>
        <a:noFill/>
        <a:ln>
          <a:solidFill>
            <a:srgbClr val="FF0000"/>
          </a:solidFill>
        </a:ln>
        <a:effectLst>
          <a:outerShdw blurRad="40000" dist="23000" dir="5400000" rotWithShape="0">
            <a:srgbClr val="FF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5</xdr:col>
      <xdr:colOff>330200</xdr:colOff>
      <xdr:row>15</xdr:row>
      <xdr:rowOff>76200</xdr:rowOff>
    </xdr:from>
    <xdr:to>
      <xdr:col>6</xdr:col>
      <xdr:colOff>182880</xdr:colOff>
      <xdr:row>18</xdr:row>
      <xdr:rowOff>35560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252200" y="4584700"/>
          <a:ext cx="1465580" cy="822960"/>
        </a:xfrm>
        <a:prstGeom prst="ellipse">
          <a:avLst/>
        </a:prstGeom>
        <a:noFill/>
        <a:ln>
          <a:solidFill>
            <a:srgbClr val="FF0000"/>
          </a:solidFill>
        </a:ln>
        <a:effectLst>
          <a:outerShdw blurRad="40000" dist="23000" dir="5400000" rotWithShape="0">
            <a:srgbClr val="FF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8</xdr:col>
      <xdr:colOff>317500</xdr:colOff>
      <xdr:row>15</xdr:row>
      <xdr:rowOff>76200</xdr:rowOff>
    </xdr:from>
    <xdr:to>
      <xdr:col>9</xdr:col>
      <xdr:colOff>182880</xdr:colOff>
      <xdr:row>18</xdr:row>
      <xdr:rowOff>35560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557500" y="4584700"/>
          <a:ext cx="1465580" cy="822960"/>
        </a:xfrm>
        <a:prstGeom prst="ellipse">
          <a:avLst/>
        </a:prstGeom>
        <a:noFill/>
        <a:ln>
          <a:solidFill>
            <a:srgbClr val="FF0000"/>
          </a:solidFill>
        </a:ln>
        <a:effectLst>
          <a:outerShdw blurRad="40000" dist="23000" dir="5400000" rotWithShape="0">
            <a:srgbClr val="FF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11</xdr:col>
      <xdr:colOff>127000</xdr:colOff>
      <xdr:row>15</xdr:row>
      <xdr:rowOff>63500</xdr:rowOff>
    </xdr:from>
    <xdr:to>
      <xdr:col>12</xdr:col>
      <xdr:colOff>114300</xdr:colOff>
      <xdr:row>18</xdr:row>
      <xdr:rowOff>22860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9481800" y="4572000"/>
          <a:ext cx="1511300" cy="822960"/>
        </a:xfrm>
        <a:prstGeom prst="ellipse">
          <a:avLst/>
        </a:prstGeom>
        <a:noFill/>
        <a:ln>
          <a:solidFill>
            <a:srgbClr val="FF0000"/>
          </a:solidFill>
        </a:ln>
        <a:effectLst>
          <a:outerShdw blurRad="40000" dist="23000" dir="5400000" rotWithShape="0">
            <a:srgbClr val="FF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1</xdr:col>
      <xdr:colOff>990600</xdr:colOff>
      <xdr:row>0</xdr:row>
      <xdr:rowOff>749300</xdr:rowOff>
    </xdr:from>
    <xdr:to>
      <xdr:col>2</xdr:col>
      <xdr:colOff>284480</xdr:colOff>
      <xdr:row>3</xdr:row>
      <xdr:rowOff>264160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842000" y="749300"/>
          <a:ext cx="1465580" cy="822960"/>
        </a:xfrm>
        <a:prstGeom prst="ellipse">
          <a:avLst/>
        </a:prstGeom>
        <a:noFill/>
        <a:ln>
          <a:solidFill>
            <a:srgbClr val="FF0000"/>
          </a:solidFill>
        </a:ln>
        <a:effectLst>
          <a:outerShdw blurRad="40000" dist="23000" dir="5400000" rotWithShape="0">
            <a:srgbClr val="FF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16</xdr:row>
      <xdr:rowOff>114300</xdr:rowOff>
    </xdr:from>
    <xdr:to>
      <xdr:col>4</xdr:col>
      <xdr:colOff>68580</xdr:colOff>
      <xdr:row>20</xdr:row>
      <xdr:rowOff>35560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00900" y="4953000"/>
          <a:ext cx="1617980" cy="822960"/>
        </a:xfrm>
        <a:prstGeom prst="ellipse">
          <a:avLst/>
        </a:prstGeom>
        <a:noFill/>
        <a:ln>
          <a:solidFill>
            <a:srgbClr val="FF0000"/>
          </a:solidFill>
        </a:ln>
        <a:effectLst>
          <a:outerShdw blurRad="40000" dist="23000" dir="5400000" rotWithShape="0">
            <a:srgbClr val="FF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5</xdr:col>
      <xdr:colOff>152400</xdr:colOff>
      <xdr:row>16</xdr:row>
      <xdr:rowOff>76200</xdr:rowOff>
    </xdr:from>
    <xdr:to>
      <xdr:col>6</xdr:col>
      <xdr:colOff>195580</xdr:colOff>
      <xdr:row>19</xdr:row>
      <xdr:rowOff>149860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198100" y="5181600"/>
          <a:ext cx="1465580" cy="822960"/>
        </a:xfrm>
        <a:prstGeom prst="ellipse">
          <a:avLst/>
        </a:prstGeom>
        <a:noFill/>
        <a:ln>
          <a:solidFill>
            <a:srgbClr val="FF0000"/>
          </a:solidFill>
        </a:ln>
        <a:effectLst>
          <a:outerShdw blurRad="40000" dist="23000" dir="5400000" rotWithShape="0">
            <a:srgbClr val="FF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8</xdr:col>
      <xdr:colOff>63500</xdr:colOff>
      <xdr:row>16</xdr:row>
      <xdr:rowOff>76200</xdr:rowOff>
    </xdr:from>
    <xdr:to>
      <xdr:col>9</xdr:col>
      <xdr:colOff>182880</xdr:colOff>
      <xdr:row>19</xdr:row>
      <xdr:rowOff>149860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995400" y="5181600"/>
          <a:ext cx="1465580" cy="822960"/>
        </a:xfrm>
        <a:prstGeom prst="ellipse">
          <a:avLst/>
        </a:prstGeom>
        <a:noFill/>
        <a:ln>
          <a:solidFill>
            <a:srgbClr val="FF0000"/>
          </a:solidFill>
        </a:ln>
        <a:effectLst>
          <a:outerShdw blurRad="40000" dist="23000" dir="5400000" rotWithShape="0">
            <a:srgbClr val="FF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11</xdr:col>
      <xdr:colOff>508000</xdr:colOff>
      <xdr:row>16</xdr:row>
      <xdr:rowOff>114300</xdr:rowOff>
    </xdr:from>
    <xdr:to>
      <xdr:col>12</xdr:col>
      <xdr:colOff>241300</xdr:colOff>
      <xdr:row>20</xdr:row>
      <xdr:rowOff>35560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9380200" y="5041900"/>
          <a:ext cx="1435100" cy="848360"/>
        </a:xfrm>
        <a:prstGeom prst="ellipse">
          <a:avLst/>
        </a:prstGeom>
        <a:noFill/>
        <a:ln>
          <a:solidFill>
            <a:srgbClr val="FF0000"/>
          </a:solidFill>
        </a:ln>
        <a:effectLst>
          <a:outerShdw blurRad="40000" dist="23000" dir="5400000" rotWithShape="0">
            <a:srgbClr val="FF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1</xdr:col>
      <xdr:colOff>889000</xdr:colOff>
      <xdr:row>1</xdr:row>
      <xdr:rowOff>38100</xdr:rowOff>
    </xdr:from>
    <xdr:to>
      <xdr:col>2</xdr:col>
      <xdr:colOff>297180</xdr:colOff>
      <xdr:row>3</xdr:row>
      <xdr:rowOff>264160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867400" y="876300"/>
          <a:ext cx="1617980" cy="848360"/>
        </a:xfrm>
        <a:prstGeom prst="ellipse">
          <a:avLst/>
        </a:prstGeom>
        <a:noFill/>
        <a:ln>
          <a:solidFill>
            <a:srgbClr val="FF0000"/>
          </a:solidFill>
        </a:ln>
        <a:effectLst>
          <a:outerShdw blurRad="40000" dist="23000" dir="5400000" rotWithShape="0">
            <a:srgbClr val="FF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0"/>
  <sheetViews>
    <sheetView workbookViewId="0">
      <selection activeCell="B4" sqref="B4"/>
    </sheetView>
  </sheetViews>
  <sheetFormatPr baseColWidth="10" defaultColWidth="8.83203125" defaultRowHeight="13" x14ac:dyDescent="0.15"/>
  <cols>
    <col min="1" max="1" width="63.6640625" customWidth="1"/>
    <col min="2" max="2" width="28.5" customWidth="1"/>
    <col min="3" max="3" width="17" bestFit="1" customWidth="1"/>
    <col min="4" max="4" width="2.6640625" customWidth="1"/>
    <col min="5" max="5" width="31.5" customWidth="1"/>
    <col min="6" max="6" width="21.1640625" customWidth="1"/>
    <col min="7" max="7" width="2.6640625" customWidth="1"/>
    <col min="8" max="8" width="32.83203125" customWidth="1"/>
    <col min="9" max="9" width="21" customWidth="1"/>
    <col min="10" max="10" width="2.6640625" customWidth="1"/>
    <col min="11" max="11" width="30.33203125" customWidth="1"/>
    <col min="12" max="12" width="20" customWidth="1"/>
    <col min="13" max="13" width="8.83203125" customWidth="1"/>
  </cols>
  <sheetData>
    <row r="1" spans="1:12" ht="61" customHeight="1" x14ac:dyDescent="0.3">
      <c r="A1" s="15" t="s">
        <v>11</v>
      </c>
      <c r="B1" s="13" t="s">
        <v>9</v>
      </c>
      <c r="C1" s="12" t="s">
        <v>7</v>
      </c>
      <c r="D1" s="2"/>
      <c r="E1" s="13" t="s">
        <v>9</v>
      </c>
      <c r="F1" s="12" t="s">
        <v>7</v>
      </c>
      <c r="H1" s="13" t="s">
        <v>9</v>
      </c>
      <c r="I1" s="12" t="s">
        <v>7</v>
      </c>
      <c r="K1" s="13" t="s">
        <v>9</v>
      </c>
      <c r="L1" s="12" t="s">
        <v>7</v>
      </c>
    </row>
    <row r="2" spans="1:12" ht="2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s="19" customFormat="1" ht="30" x14ac:dyDescent="0.3">
      <c r="A3" s="17" t="s">
        <v>6</v>
      </c>
      <c r="B3" s="18">
        <v>3.4000000000000002E-2</v>
      </c>
    </row>
    <row r="4" spans="1:12" ht="2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3" x14ac:dyDescent="0.25">
      <c r="A5" s="2" t="s">
        <v>0</v>
      </c>
      <c r="B5" s="4">
        <v>100000</v>
      </c>
      <c r="C5" s="4">
        <f>$B$5*$B$3</f>
        <v>3400.0000000000005</v>
      </c>
      <c r="D5" s="2"/>
      <c r="E5" s="4">
        <v>100000</v>
      </c>
      <c r="F5" s="4">
        <f>$B$5*$B$3</f>
        <v>3400.0000000000005</v>
      </c>
      <c r="G5" s="2"/>
      <c r="H5" s="4">
        <v>100000</v>
      </c>
      <c r="I5" s="4">
        <f>$B$5*$B$3</f>
        <v>3400.0000000000005</v>
      </c>
      <c r="J5" s="2"/>
      <c r="K5" s="4">
        <v>100000</v>
      </c>
      <c r="L5" s="4">
        <f>$B$5*$B$3</f>
        <v>3400.0000000000005</v>
      </c>
    </row>
    <row r="6" spans="1:12" ht="2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23" x14ac:dyDescent="0.25">
      <c r="A7" s="2" t="s">
        <v>10</v>
      </c>
      <c r="B7" s="5">
        <v>0.21</v>
      </c>
      <c r="C7" s="6">
        <f>C5*B7</f>
        <v>714.00000000000011</v>
      </c>
      <c r="D7" s="2"/>
      <c r="E7" s="5">
        <v>0.34499999999999997</v>
      </c>
      <c r="F7" s="6">
        <f>F5*E7</f>
        <v>1173</v>
      </c>
      <c r="G7" s="2"/>
      <c r="H7" s="5">
        <v>0.39</v>
      </c>
      <c r="I7" s="6">
        <f>I5*H7</f>
        <v>1326.0000000000002</v>
      </c>
      <c r="J7" s="2"/>
      <c r="K7" s="5">
        <v>0.47</v>
      </c>
      <c r="L7" s="6">
        <f>L5*K7</f>
        <v>1598.0000000000002</v>
      </c>
    </row>
    <row r="8" spans="1:12" ht="2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23" x14ac:dyDescent="0.25">
      <c r="A9" s="2"/>
      <c r="B9" s="2"/>
      <c r="C9" s="7">
        <f>C5-C7</f>
        <v>2686.0000000000005</v>
      </c>
      <c r="D9" s="2"/>
      <c r="E9" s="2"/>
      <c r="F9" s="7">
        <f>F5-F7</f>
        <v>2227.0000000000005</v>
      </c>
      <c r="G9" s="2"/>
      <c r="H9" s="2"/>
      <c r="I9" s="7">
        <f>I5-I7</f>
        <v>2074</v>
      </c>
      <c r="J9" s="2"/>
      <c r="K9" s="2"/>
      <c r="L9" s="7">
        <f>L5-L7</f>
        <v>1802.0000000000002</v>
      </c>
    </row>
    <row r="10" spans="1:12" ht="23" x14ac:dyDescent="0.25">
      <c r="A10" s="2"/>
      <c r="B10" s="2"/>
      <c r="C10" s="6"/>
      <c r="D10" s="2"/>
      <c r="E10" s="2"/>
      <c r="F10" s="6"/>
      <c r="G10" s="2"/>
      <c r="H10" s="2"/>
      <c r="I10" s="6"/>
      <c r="J10" s="2"/>
      <c r="K10" s="2"/>
      <c r="L10" s="6"/>
    </row>
    <row r="11" spans="1:12" ht="23" x14ac:dyDescent="0.25">
      <c r="A11" s="2" t="s">
        <v>1</v>
      </c>
      <c r="B11" s="8">
        <v>0.3</v>
      </c>
      <c r="C11" s="6">
        <f>B11*C5</f>
        <v>1020.0000000000001</v>
      </c>
      <c r="D11" s="2"/>
      <c r="E11" s="8">
        <v>0.3</v>
      </c>
      <c r="F11" s="6">
        <f>E11*F5</f>
        <v>1020.0000000000001</v>
      </c>
      <c r="G11" s="2"/>
      <c r="H11" s="8">
        <v>0.3</v>
      </c>
      <c r="I11" s="6">
        <f>H11*I5</f>
        <v>1020.0000000000001</v>
      </c>
      <c r="J11" s="2"/>
      <c r="K11" s="8">
        <v>0.3</v>
      </c>
      <c r="L11" s="6">
        <f>K11*L5</f>
        <v>1020.0000000000001</v>
      </c>
    </row>
    <row r="12" spans="1:12" ht="23" x14ac:dyDescent="0.25">
      <c r="A12" s="2" t="s">
        <v>3</v>
      </c>
      <c r="B12" s="2"/>
      <c r="C12" s="7">
        <f>C9+C11</f>
        <v>3706.0000000000005</v>
      </c>
      <c r="D12" s="2"/>
      <c r="E12" s="2"/>
      <c r="F12" s="7">
        <f>F9+F11</f>
        <v>3247.0000000000005</v>
      </c>
      <c r="G12" s="2"/>
      <c r="H12" s="2"/>
      <c r="I12" s="7">
        <f>I9+I11</f>
        <v>3094</v>
      </c>
      <c r="J12" s="2"/>
      <c r="K12" s="2"/>
      <c r="L12" s="7">
        <f>L9+L11</f>
        <v>2822.0000000000005</v>
      </c>
    </row>
    <row r="13" spans="1:12" ht="23" x14ac:dyDescent="0.25">
      <c r="A13" s="2" t="s">
        <v>2</v>
      </c>
      <c r="B13" s="2"/>
      <c r="C13" s="14">
        <f>C12/B5</f>
        <v>3.7060000000000003E-2</v>
      </c>
      <c r="D13" s="2"/>
      <c r="E13" s="2"/>
      <c r="F13" s="14">
        <f>F12/E5</f>
        <v>3.2470000000000006E-2</v>
      </c>
      <c r="G13" s="2"/>
      <c r="H13" s="2"/>
      <c r="I13" s="14">
        <f>I12/H5</f>
        <v>3.0939999999999999E-2</v>
      </c>
      <c r="J13" s="2"/>
      <c r="K13" s="2"/>
      <c r="L13" s="14">
        <f>L12/K5</f>
        <v>2.8220000000000005E-2</v>
      </c>
    </row>
    <row r="14" spans="1:12" ht="2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23" x14ac:dyDescent="0.25">
      <c r="A15" s="2" t="s">
        <v>4</v>
      </c>
      <c r="B15" s="2"/>
      <c r="C15" s="4">
        <f>C12/(1-B7)</f>
        <v>4691.1392405063298</v>
      </c>
      <c r="D15" s="2"/>
      <c r="E15" s="2"/>
      <c r="F15" s="4">
        <f>F12/(1-E7)</f>
        <v>4957.2519083969473</v>
      </c>
      <c r="G15" s="2"/>
      <c r="H15" s="2"/>
      <c r="I15" s="4">
        <f>I12/(1-H7)</f>
        <v>5072.1311475409839</v>
      </c>
      <c r="J15" s="2"/>
      <c r="K15" s="2"/>
      <c r="L15" s="4">
        <f>L12/(1-K7)</f>
        <v>5324.5283018867931</v>
      </c>
    </row>
    <row r="16" spans="1:12" ht="23" x14ac:dyDescent="0.25">
      <c r="A16" s="2"/>
      <c r="B16" s="2"/>
      <c r="C16" s="4"/>
      <c r="D16" s="2"/>
      <c r="E16" s="2"/>
      <c r="F16" s="4"/>
      <c r="G16" s="2"/>
      <c r="H16" s="2"/>
      <c r="I16" s="4"/>
      <c r="J16" s="2"/>
      <c r="K16" s="2"/>
      <c r="L16" s="4"/>
    </row>
    <row r="17" spans="1:12" s="19" customFormat="1" ht="30" x14ac:dyDescent="0.3">
      <c r="A17" s="17" t="s">
        <v>8</v>
      </c>
      <c r="C17" s="18">
        <f>C15/B5</f>
        <v>4.6911392405063299E-2</v>
      </c>
      <c r="F17" s="18">
        <f>F15/E5</f>
        <v>4.9572519083969473E-2</v>
      </c>
      <c r="I17" s="18">
        <f>I15/H5</f>
        <v>5.0721311475409842E-2</v>
      </c>
      <c r="L17" s="18">
        <f>L15/K5</f>
        <v>5.3245283018867932E-2</v>
      </c>
    </row>
    <row r="18" spans="1:12" ht="23" x14ac:dyDescent="0.25">
      <c r="A18" s="2"/>
      <c r="B18" s="2"/>
      <c r="C18" s="9"/>
      <c r="D18" s="2"/>
      <c r="E18" s="2"/>
      <c r="F18" s="2"/>
      <c r="G18" s="2"/>
      <c r="H18" s="2"/>
      <c r="I18" s="2"/>
      <c r="J18" s="2"/>
      <c r="K18" s="2"/>
      <c r="L18" s="2"/>
    </row>
    <row r="19" spans="1:12" ht="23" x14ac:dyDescent="0.25">
      <c r="A19" s="2"/>
      <c r="B19" s="2"/>
      <c r="C19" s="2"/>
      <c r="D19" s="2"/>
    </row>
    <row r="20" spans="1:12" ht="23" x14ac:dyDescent="0.25">
      <c r="A20" s="2"/>
      <c r="B20" s="2"/>
      <c r="C20" s="2"/>
      <c r="D20" s="2"/>
    </row>
  </sheetData>
  <phoneticPr fontId="0" type="noConversion"/>
  <printOptions horizontalCentered="1" gridLines="1"/>
  <pageMargins left="0.75000000000000011" right="0.75000000000000011" top="0.98" bottom="0.98" header="0.51" footer="0.51"/>
  <pageSetup paperSize="9" scale="43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9"/>
  <sheetViews>
    <sheetView tabSelected="1" workbookViewId="0">
      <selection activeCell="B4" sqref="B4"/>
    </sheetView>
  </sheetViews>
  <sheetFormatPr baseColWidth="10" defaultColWidth="8.83203125" defaultRowHeight="13" x14ac:dyDescent="0.15"/>
  <cols>
    <col min="1" max="1" width="65.33203125" customWidth="1"/>
    <col min="2" max="2" width="29" customWidth="1"/>
    <col min="3" max="3" width="17.83203125" customWidth="1"/>
    <col min="4" max="4" width="2.6640625" customWidth="1"/>
    <col min="5" max="5" width="31.1640625" customWidth="1"/>
    <col min="6" max="6" width="18.6640625" customWidth="1"/>
    <col min="7" max="7" width="2.6640625" customWidth="1"/>
    <col min="8" max="8" width="29.6640625" customWidth="1"/>
    <col min="9" max="9" width="17.6640625" customWidth="1"/>
    <col min="10" max="10" width="2.6640625" customWidth="1"/>
    <col min="11" max="11" width="30.33203125" customWidth="1"/>
    <col min="12" max="12" width="22.33203125" customWidth="1"/>
  </cols>
  <sheetData>
    <row r="1" spans="1:12" ht="66" customHeight="1" x14ac:dyDescent="0.3">
      <c r="A1" s="15" t="s">
        <v>12</v>
      </c>
      <c r="B1" s="13" t="s">
        <v>9</v>
      </c>
      <c r="C1" s="12" t="s">
        <v>7</v>
      </c>
      <c r="D1" s="2"/>
      <c r="E1" s="13" t="s">
        <v>9</v>
      </c>
      <c r="F1" s="12" t="s">
        <v>7</v>
      </c>
      <c r="G1" s="2"/>
      <c r="H1" s="13" t="s">
        <v>9</v>
      </c>
      <c r="I1" s="12" t="s">
        <v>7</v>
      </c>
      <c r="J1" s="2"/>
      <c r="K1" s="13" t="s">
        <v>9</v>
      </c>
      <c r="L1" s="12" t="s">
        <v>7</v>
      </c>
    </row>
    <row r="2" spans="1:12" ht="2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s="19" customFormat="1" ht="30" x14ac:dyDescent="0.3">
      <c r="A3" s="17" t="s">
        <v>6</v>
      </c>
      <c r="B3" s="18">
        <v>3.4000000000000002E-2</v>
      </c>
    </row>
    <row r="4" spans="1:12" ht="2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3" x14ac:dyDescent="0.25">
      <c r="A5" s="2" t="s">
        <v>0</v>
      </c>
      <c r="B5" s="4">
        <v>100000</v>
      </c>
      <c r="C5" s="4"/>
      <c r="D5" s="2"/>
      <c r="E5" s="4">
        <v>100000</v>
      </c>
      <c r="F5" s="4"/>
      <c r="G5" s="2"/>
      <c r="H5" s="4">
        <v>100000</v>
      </c>
      <c r="I5" s="4"/>
      <c r="J5" s="2"/>
      <c r="K5" s="4">
        <v>100000</v>
      </c>
      <c r="L5" s="4"/>
    </row>
    <row r="6" spans="1:12" ht="2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23" x14ac:dyDescent="0.25">
      <c r="A7" s="2" t="s">
        <v>10</v>
      </c>
      <c r="B7" s="5">
        <v>0.21</v>
      </c>
      <c r="C7" s="6"/>
      <c r="D7" s="2"/>
      <c r="E7" s="5">
        <v>0.34499999999999997</v>
      </c>
      <c r="F7" s="6"/>
      <c r="G7" s="2"/>
      <c r="H7" s="5">
        <v>0.39</v>
      </c>
      <c r="I7" s="6"/>
      <c r="J7" s="2"/>
      <c r="K7" s="5">
        <v>0.47</v>
      </c>
      <c r="L7" s="6"/>
    </row>
    <row r="8" spans="1:12" ht="2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24" x14ac:dyDescent="0.25">
      <c r="A9" s="2"/>
      <c r="B9" s="16" t="s">
        <v>5</v>
      </c>
      <c r="C9" s="7"/>
      <c r="D9" s="2"/>
      <c r="E9" s="2"/>
      <c r="F9" s="7"/>
      <c r="G9" s="2"/>
      <c r="H9" s="2"/>
      <c r="I9" s="7"/>
      <c r="J9" s="2"/>
      <c r="K9" s="2"/>
      <c r="L9" s="7"/>
    </row>
    <row r="10" spans="1:12" ht="23" x14ac:dyDescent="0.25">
      <c r="A10" s="2"/>
      <c r="B10" s="2"/>
      <c r="C10" s="6"/>
      <c r="D10" s="2"/>
      <c r="E10" s="2"/>
      <c r="F10" s="6"/>
      <c r="G10" s="2"/>
      <c r="H10" s="2"/>
      <c r="I10" s="6"/>
      <c r="J10" s="2"/>
      <c r="K10" s="2"/>
      <c r="L10" s="6"/>
    </row>
    <row r="11" spans="1:12" ht="23" x14ac:dyDescent="0.25">
      <c r="A11" s="2" t="s">
        <v>1</v>
      </c>
      <c r="B11" s="8"/>
      <c r="C11" s="6"/>
      <c r="D11" s="2"/>
      <c r="E11" s="8"/>
      <c r="F11" s="6"/>
      <c r="G11" s="2"/>
      <c r="H11" s="8"/>
      <c r="I11" s="6"/>
      <c r="J11" s="2"/>
      <c r="K11" s="8"/>
      <c r="L11" s="6"/>
    </row>
    <row r="12" spans="1:12" ht="23" x14ac:dyDescent="0.25">
      <c r="A12" s="3" t="s">
        <v>3</v>
      </c>
      <c r="B12" s="2"/>
      <c r="C12" s="7"/>
      <c r="D12" s="2"/>
      <c r="E12" s="2"/>
      <c r="F12" s="7"/>
      <c r="G12" s="2"/>
      <c r="H12" s="2"/>
      <c r="I12" s="7"/>
      <c r="J12" s="2"/>
      <c r="K12" s="2"/>
      <c r="L12" s="7"/>
    </row>
    <row r="13" spans="1:12" ht="23" x14ac:dyDescent="0.25">
      <c r="A13" s="2" t="s">
        <v>2</v>
      </c>
      <c r="B13" s="2"/>
      <c r="C13" s="14"/>
      <c r="D13" s="2"/>
      <c r="E13" s="2"/>
      <c r="F13" s="14"/>
      <c r="G13" s="2"/>
      <c r="H13" s="2"/>
      <c r="I13" s="14"/>
      <c r="J13" s="2"/>
      <c r="K13" s="2"/>
      <c r="L13" s="14"/>
    </row>
    <row r="14" spans="1:12" ht="2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2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23" x14ac:dyDescent="0.25">
      <c r="A16" s="2" t="s">
        <v>4</v>
      </c>
      <c r="B16" s="2"/>
      <c r="C16" s="4">
        <f>C12/(1-B7)</f>
        <v>0</v>
      </c>
      <c r="D16" s="2"/>
      <c r="E16" s="2"/>
      <c r="F16" s="4">
        <f>F12/(1-E7)</f>
        <v>0</v>
      </c>
      <c r="G16" s="2"/>
      <c r="H16" s="2"/>
      <c r="I16" s="4">
        <f>I12/(1-H7)</f>
        <v>0</v>
      </c>
      <c r="J16" s="2"/>
      <c r="K16" s="2"/>
      <c r="L16" s="4">
        <f>L12/(1-K7)</f>
        <v>0</v>
      </c>
    </row>
    <row r="17" spans="1:12" ht="23" x14ac:dyDescent="0.25">
      <c r="A17" s="2"/>
      <c r="B17" s="2"/>
      <c r="C17" s="4"/>
      <c r="D17" s="2"/>
      <c r="E17" s="2"/>
      <c r="F17" s="4"/>
      <c r="G17" s="2"/>
      <c r="H17" s="2"/>
      <c r="I17" s="4"/>
      <c r="J17" s="2"/>
      <c r="K17" s="2"/>
      <c r="L17" s="4"/>
    </row>
    <row r="18" spans="1:12" s="11" customFormat="1" ht="30" x14ac:dyDescent="0.3">
      <c r="A18" s="17" t="s">
        <v>8</v>
      </c>
      <c r="C18" s="10">
        <f>$B$3/(1-B7)</f>
        <v>4.3037974683544304E-2</v>
      </c>
      <c r="F18" s="10">
        <f>$B$3/(1-E7)</f>
        <v>5.1908396946564885E-2</v>
      </c>
      <c r="I18" s="10">
        <f>$B$3/(1-H7)</f>
        <v>5.5737704918032795E-2</v>
      </c>
      <c r="L18" s="10">
        <f>$B$3/(1-K7)</f>
        <v>6.4150943396226415E-2</v>
      </c>
    </row>
    <row r="19" spans="1:12" x14ac:dyDescent="0.15">
      <c r="C19" s="1"/>
    </row>
  </sheetData>
  <phoneticPr fontId="0" type="noConversion"/>
  <printOptions horizontalCentered="1" gridLines="1"/>
  <pageMargins left="0.75000000000000011" right="0.75000000000000011" top="0.98" bottom="0.98" header="0.51" footer="0.51"/>
  <pageSetup paperSize="9" scale="43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5 Year TEP</vt:lpstr>
      <vt:lpstr>10 Year TEP</vt:lpstr>
      <vt:lpstr>'10 Year TEP'!Print_Area</vt:lpstr>
      <vt:lpstr>'5 Year TEP'!Print_Area</vt:lpstr>
    </vt:vector>
  </TitlesOfParts>
  <Manager/>
  <Company>Perpetual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PTA</dc:creator>
  <cp:keywords/>
  <dc:description/>
  <cp:lastModifiedBy>Brad Traynor</cp:lastModifiedBy>
  <cp:lastPrinted>2023-07-28T03:25:03Z</cp:lastPrinted>
  <dcterms:created xsi:type="dcterms:W3CDTF">2000-10-25T05:12:08Z</dcterms:created>
  <dcterms:modified xsi:type="dcterms:W3CDTF">2025-03-07T02:59:19Z</dcterms:modified>
  <cp:category/>
</cp:coreProperties>
</file>